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990" windowHeight="7485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4" i="10" l="1"/>
  <c r="K156" i="10"/>
  <c r="K66" i="10"/>
  <c r="K90" i="10"/>
  <c r="I287" i="10" l="1"/>
  <c r="K174" i="10" l="1"/>
  <c r="K126" i="10"/>
  <c r="K96" i="10"/>
  <c r="K24" i="10"/>
  <c r="M285" i="10" l="1"/>
  <c r="J174" i="10" l="1"/>
  <c r="J126" i="10"/>
  <c r="K120" i="10" l="1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<sst xmlns="http://schemas.openxmlformats.org/spreadsheetml/2006/main" count="458" uniqueCount="132">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</sst>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164" fontId="6" fillId="2" borderId="32" xfId="0" applyNumberFormat="1" applyFont="1" applyFill="1" applyBorder="1" applyAlignment="1">
      <alignment horizontal="right" vertical="center" wrapText="1"/>
    </xf>
    <xf numFmtId="164" fontId="2" fillId="2" borderId="32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6\&#1053;&#1072;%20&#1087;&#1086;&#1082;&#1086;&#1089;\&#1055;&#1086;&#1082;&#1086;&#1089;%20&#1085;&#1086;&#1074;&#1099;&#108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70;&#1088;&#1080;&#1089;&#1090;\Desktop\&#1055;&#1077;&#1088;&#1077;&#1076;&#1074;&#1080;&#1078;&#1082;&#1080;%20&#1073;&#1091;&#1093;&#1075;&#1072;&#1083;&#1090;&#1077;&#1088;&#1080;&#1080;\2025\&#1046;&#1050;&#106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107" activePane="bottomRight" state="frozen"/>
      <selection pane="topRight" activeCell="F1" sqref="F1"/>
      <selection pane="bottomLeft" activeCell="A8" sqref="A8"/>
      <selection pane="bottomRight" activeCell="K120" sqref="K120"/>
    </sheetView>
  </sheetViews>
  <sheetFormatPr defaultColWidth="9.140625" defaultRowHeight="15" x14ac:dyDescent="0.25"/>
  <cols>
    <col min="1" max="1" width="6.28515625" style="1" customWidth="1"/>
    <col min="2" max="2" width="51.7109375" style="2" customWidth="1"/>
    <col min="3" max="3" width="8.5703125" style="3" customWidth="1"/>
    <col min="4" max="4" width="19.28515625" style="2" customWidth="1"/>
    <col min="5" max="5" width="24.5703125" style="2" customWidth="1"/>
    <col min="6" max="7" width="20.85546875" style="2" bestFit="1" customWidth="1"/>
    <col min="8" max="8" width="19.5703125" style="2" bestFit="1" customWidth="1"/>
    <col min="9" max="9" width="18.7109375" style="1" bestFit="1" customWidth="1"/>
    <col min="10" max="10" width="19.5703125" style="1" bestFit="1" customWidth="1"/>
    <col min="11" max="11" width="19.5703125" style="1" customWidth="1"/>
    <col min="12" max="12" width="19.5703125" style="5" bestFit="1" customWidth="1"/>
    <col min="13" max="13" width="13.7109375" style="85" customWidth="1"/>
    <col min="14" max="14" width="14.28515625" style="5" bestFit="1" customWidth="1"/>
    <col min="15" max="16384" width="9.140625" style="5"/>
  </cols>
  <sheetData>
    <row r="1" spans="1:13" x14ac:dyDescent="0.25">
      <c r="G1" s="175"/>
      <c r="H1" s="175"/>
      <c r="I1" s="175"/>
      <c r="J1" s="175"/>
      <c r="K1" s="175"/>
      <c r="L1" s="175"/>
      <c r="M1" s="5"/>
    </row>
    <row r="2" spans="1:13" ht="43.9" customHeight="1" x14ac:dyDescent="0.25">
      <c r="G2" s="175" t="s">
        <v>101</v>
      </c>
      <c r="H2" s="175"/>
      <c r="I2" s="175"/>
      <c r="J2" s="175"/>
      <c r="K2" s="175"/>
      <c r="L2" s="175"/>
      <c r="M2" s="5"/>
    </row>
    <row r="3" spans="1:13" x14ac:dyDescent="0.25">
      <c r="G3" s="4"/>
      <c r="H3" s="4"/>
      <c r="I3" s="4"/>
      <c r="J3" s="4"/>
      <c r="K3" s="4"/>
      <c r="L3" s="4"/>
      <c r="M3" s="4"/>
    </row>
    <row r="4" spans="1:13" ht="15.75" thickBot="1" x14ac:dyDescent="0.3">
      <c r="A4" s="180" t="s">
        <v>53</v>
      </c>
      <c r="B4" s="181"/>
      <c r="C4" s="181"/>
      <c r="D4" s="181"/>
      <c r="E4" s="181"/>
      <c r="F4" s="181"/>
      <c r="G4" s="181"/>
      <c r="H4" s="181"/>
      <c r="I4" s="181"/>
      <c r="J4" s="181"/>
      <c r="K4" s="6"/>
      <c r="M4" s="5"/>
    </row>
    <row r="5" spans="1:13" ht="15.75" thickTop="1" x14ac:dyDescent="0.25">
      <c r="A5" s="182" t="s">
        <v>6</v>
      </c>
      <c r="B5" s="185" t="s">
        <v>15</v>
      </c>
      <c r="C5" s="185" t="s">
        <v>0</v>
      </c>
      <c r="D5" s="184" t="s">
        <v>14</v>
      </c>
      <c r="E5" s="186" t="s">
        <v>7</v>
      </c>
      <c r="F5" s="184" t="s">
        <v>8</v>
      </c>
      <c r="G5" s="188" t="s">
        <v>102</v>
      </c>
      <c r="H5" s="189"/>
      <c r="I5" s="189"/>
      <c r="J5" s="189"/>
      <c r="K5" s="189"/>
      <c r="L5" s="189"/>
      <c r="M5" s="189"/>
    </row>
    <row r="6" spans="1:13" ht="29.25" customHeight="1" thickBot="1" x14ac:dyDescent="0.3">
      <c r="A6" s="183"/>
      <c r="B6" s="161"/>
      <c r="C6" s="161"/>
      <c r="D6" s="168"/>
      <c r="E6" s="187"/>
      <c r="F6" s="168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6.5" thickTop="1" thickBot="1" x14ac:dyDescent="0.3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6.5" thickTop="1" thickBot="1" x14ac:dyDescent="0.3">
      <c r="A8" s="114" t="s">
        <v>62</v>
      </c>
      <c r="B8" s="117" t="s">
        <v>61</v>
      </c>
      <c r="C8" s="120" t="s">
        <v>119</v>
      </c>
      <c r="D8" s="123" t="s">
        <v>81</v>
      </c>
      <c r="E8" s="14" t="s">
        <v>1</v>
      </c>
      <c r="F8" s="15">
        <f>SUM(G8:M8)</f>
        <v>1311263.92612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158361.42806000001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6.5" thickTop="1" thickBot="1" x14ac:dyDescent="0.3">
      <c r="A9" s="115"/>
      <c r="B9" s="118"/>
      <c r="C9" s="121"/>
      <c r="D9" s="12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30" thickTop="1" thickBot="1" x14ac:dyDescent="0.3">
      <c r="A10" s="115"/>
      <c r="B10" s="118"/>
      <c r="C10" s="121"/>
      <c r="D10" s="12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30" thickTop="1" thickBot="1" x14ac:dyDescent="0.3">
      <c r="A11" s="115"/>
      <c r="B11" s="118"/>
      <c r="C11" s="121"/>
      <c r="D11" s="12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30" thickTop="1" thickBot="1" x14ac:dyDescent="0.3">
      <c r="A12" s="115"/>
      <c r="B12" s="118"/>
      <c r="C12" s="121"/>
      <c r="D12" s="124"/>
      <c r="E12" s="18" t="s">
        <v>4</v>
      </c>
      <c r="F12" s="15">
        <f t="shared" si="2"/>
        <v>1058896.78737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148397.42806000001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30" thickTop="1" thickBot="1" x14ac:dyDescent="0.3">
      <c r="A13" s="129"/>
      <c r="B13" s="128"/>
      <c r="C13" s="148"/>
      <c r="D13" s="126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6.5" thickTop="1" thickBot="1" x14ac:dyDescent="0.3">
      <c r="A14" s="104" t="s">
        <v>49</v>
      </c>
      <c r="B14" s="107" t="s">
        <v>54</v>
      </c>
      <c r="C14" s="98" t="s">
        <v>119</v>
      </c>
      <c r="D14" s="144" t="s">
        <v>36</v>
      </c>
      <c r="E14" s="25" t="s">
        <v>1</v>
      </c>
      <c r="F14" s="15">
        <f t="shared" si="2"/>
        <v>1014829.0351000001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113473.10167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6.5" thickTop="1" thickBot="1" x14ac:dyDescent="0.3">
      <c r="A15" s="105"/>
      <c r="B15" s="108"/>
      <c r="C15" s="99"/>
      <c r="D15" s="145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6.5" thickTop="1" thickBot="1" x14ac:dyDescent="0.3">
      <c r="A16" s="105"/>
      <c r="B16" s="108"/>
      <c r="C16" s="99"/>
      <c r="D16" s="145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31.5" thickTop="1" thickBot="1" x14ac:dyDescent="0.3">
      <c r="A17" s="105"/>
      <c r="B17" s="108"/>
      <c r="C17" s="99"/>
      <c r="D17" s="145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6.5" thickTop="1" thickBot="1" x14ac:dyDescent="0.3">
      <c r="A18" s="105"/>
      <c r="B18" s="108"/>
      <c r="C18" s="99"/>
      <c r="D18" s="145"/>
      <c r="E18" s="28" t="s">
        <v>4</v>
      </c>
      <c r="F18" s="15">
        <f t="shared" si="2"/>
        <v>819704.71495000005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103509.10167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31.5" thickTop="1" thickBot="1" x14ac:dyDescent="0.3">
      <c r="A19" s="127"/>
      <c r="B19" s="147"/>
      <c r="C19" s="100"/>
      <c r="D19" s="14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6.5" thickTop="1" thickBot="1" x14ac:dyDescent="0.3">
      <c r="A20" s="101" t="s">
        <v>51</v>
      </c>
      <c r="B20" s="140" t="s">
        <v>19</v>
      </c>
      <c r="C20" s="176" t="s">
        <v>119</v>
      </c>
      <c r="D20" s="95" t="s">
        <v>36</v>
      </c>
      <c r="E20" s="35" t="s">
        <v>1</v>
      </c>
      <c r="F20" s="15">
        <f t="shared" si="2"/>
        <v>809071.06357000011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83228.073390000005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31.5" thickTop="1" thickBot="1" x14ac:dyDescent="0.3">
      <c r="A21" s="102"/>
      <c r="B21" s="141"/>
      <c r="C21" s="152"/>
      <c r="D21" s="96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31.5" thickTop="1" thickBot="1" x14ac:dyDescent="0.3">
      <c r="A22" s="102"/>
      <c r="B22" s="141"/>
      <c r="C22" s="152"/>
      <c r="D22" s="96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31.5" thickTop="1" thickBot="1" x14ac:dyDescent="0.3">
      <c r="A23" s="102"/>
      <c r="B23" s="141"/>
      <c r="C23" s="152"/>
      <c r="D23" s="96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31.5" thickTop="1" thickBot="1" x14ac:dyDescent="0.3">
      <c r="A24" s="102"/>
      <c r="B24" s="141"/>
      <c r="C24" s="152"/>
      <c r="D24" s="96"/>
      <c r="E24" s="39" t="s">
        <v>4</v>
      </c>
      <c r="F24" s="15">
        <f t="shared" si="2"/>
        <v>729071.06357000011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83228.07339</f>
        <v>83228.073390000005</v>
      </c>
      <c r="L24" s="77">
        <f>92694.626+31500+965.30089</f>
        <v>125159.92689</v>
      </c>
      <c r="M24" s="87">
        <f>42873.444+31500+974.91356</f>
        <v>75348.357560000004</v>
      </c>
    </row>
    <row r="25" spans="1:13" ht="31.5" thickTop="1" thickBot="1" x14ac:dyDescent="0.3">
      <c r="A25" s="139"/>
      <c r="B25" s="142"/>
      <c r="C25" s="163"/>
      <c r="D25" s="143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6.5" thickTop="1" thickBot="1" x14ac:dyDescent="0.3">
      <c r="A26" s="101" t="s">
        <v>55</v>
      </c>
      <c r="B26" s="140" t="s">
        <v>74</v>
      </c>
      <c r="C26" s="176" t="s">
        <v>127</v>
      </c>
      <c r="D26" s="95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31.5" thickTop="1" thickBot="1" x14ac:dyDescent="0.3">
      <c r="A27" s="102"/>
      <c r="B27" s="141"/>
      <c r="C27" s="152"/>
      <c r="D27" s="96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31.5" thickTop="1" thickBot="1" x14ac:dyDescent="0.3">
      <c r="A28" s="102"/>
      <c r="B28" s="141"/>
      <c r="C28" s="152"/>
      <c r="D28" s="96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31.5" thickTop="1" thickBot="1" x14ac:dyDescent="0.3">
      <c r="A29" s="102"/>
      <c r="B29" s="141"/>
      <c r="C29" s="152"/>
      <c r="D29" s="96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31.5" thickTop="1" thickBot="1" x14ac:dyDescent="0.3">
      <c r="A30" s="102"/>
      <c r="B30" s="141"/>
      <c r="C30" s="152"/>
      <c r="D30" s="96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31.5" thickTop="1" thickBot="1" x14ac:dyDescent="0.3">
      <c r="A31" s="149"/>
      <c r="B31" s="150"/>
      <c r="C31" s="153"/>
      <c r="D31" s="13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6.5" thickTop="1" thickBot="1" x14ac:dyDescent="0.3">
      <c r="A32" s="104" t="s">
        <v>50</v>
      </c>
      <c r="B32" s="107" t="s">
        <v>67</v>
      </c>
      <c r="C32" s="98" t="s">
        <v>119</v>
      </c>
      <c r="D32" s="144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6.5" thickTop="1" thickBot="1" x14ac:dyDescent="0.3">
      <c r="A33" s="105"/>
      <c r="B33" s="108"/>
      <c r="C33" s="99"/>
      <c r="D33" s="145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31.5" thickTop="1" thickBot="1" x14ac:dyDescent="0.3">
      <c r="A34" s="105"/>
      <c r="B34" s="108"/>
      <c r="C34" s="99"/>
      <c r="D34" s="145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31.5" thickTop="1" thickBot="1" x14ac:dyDescent="0.3">
      <c r="A35" s="105"/>
      <c r="B35" s="108"/>
      <c r="C35" s="99"/>
      <c r="D35" s="145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6.5" thickTop="1" thickBot="1" x14ac:dyDescent="0.3">
      <c r="A36" s="105"/>
      <c r="B36" s="108"/>
      <c r="C36" s="99"/>
      <c r="D36" s="145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31.5" thickTop="1" thickBot="1" x14ac:dyDescent="0.3">
      <c r="A37" s="167"/>
      <c r="B37" s="173"/>
      <c r="C37" s="162"/>
      <c r="D37" s="17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6.5" thickTop="1" thickBot="1" x14ac:dyDescent="0.3">
      <c r="A38" s="104" t="s">
        <v>73</v>
      </c>
      <c r="B38" s="107" t="s">
        <v>97</v>
      </c>
      <c r="C38" s="134">
        <v>2022</v>
      </c>
      <c r="D38" s="144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6.5" thickTop="1" thickBot="1" x14ac:dyDescent="0.3">
      <c r="A39" s="105"/>
      <c r="B39" s="108"/>
      <c r="C39" s="135"/>
      <c r="D39" s="145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31.5" thickTop="1" thickBot="1" x14ac:dyDescent="0.3">
      <c r="A40" s="105"/>
      <c r="B40" s="108"/>
      <c r="C40" s="135"/>
      <c r="D40" s="145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31.5" thickTop="1" thickBot="1" x14ac:dyDescent="0.3">
      <c r="A41" s="105"/>
      <c r="B41" s="108"/>
      <c r="C41" s="135"/>
      <c r="D41" s="145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6.5" thickTop="1" thickBot="1" x14ac:dyDescent="0.3">
      <c r="A42" s="105"/>
      <c r="B42" s="108"/>
      <c r="C42" s="135"/>
      <c r="D42" s="145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31.5" thickTop="1" thickBot="1" x14ac:dyDescent="0.3">
      <c r="A43" s="167"/>
      <c r="B43" s="173"/>
      <c r="C43" s="174"/>
      <c r="D43" s="17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6.5" thickTop="1" thickBot="1" x14ac:dyDescent="0.3">
      <c r="A44" s="104" t="s">
        <v>80</v>
      </c>
      <c r="B44" s="107" t="s">
        <v>78</v>
      </c>
      <c r="C44" s="134">
        <v>2022</v>
      </c>
      <c r="D44" s="144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6.5" thickTop="1" thickBot="1" x14ac:dyDescent="0.3">
      <c r="A45" s="105"/>
      <c r="B45" s="108"/>
      <c r="C45" s="135"/>
      <c r="D45" s="145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31.5" thickTop="1" thickBot="1" x14ac:dyDescent="0.3">
      <c r="A46" s="105"/>
      <c r="B46" s="108"/>
      <c r="C46" s="135"/>
      <c r="D46" s="145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31.5" thickTop="1" thickBot="1" x14ac:dyDescent="0.3">
      <c r="A47" s="105"/>
      <c r="B47" s="108"/>
      <c r="C47" s="135"/>
      <c r="D47" s="145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6.5" thickTop="1" thickBot="1" x14ac:dyDescent="0.3">
      <c r="A48" s="105"/>
      <c r="B48" s="108"/>
      <c r="C48" s="135"/>
      <c r="D48" s="145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31.5" thickTop="1" thickBot="1" x14ac:dyDescent="0.3">
      <c r="A49" s="106"/>
      <c r="B49" s="109"/>
      <c r="C49" s="166"/>
      <c r="D49" s="168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6.5" thickTop="1" thickBot="1" x14ac:dyDescent="0.3">
      <c r="A50" s="114" t="s">
        <v>63</v>
      </c>
      <c r="B50" s="117" t="s">
        <v>64</v>
      </c>
      <c r="C50" s="120" t="s">
        <v>119</v>
      </c>
      <c r="D50" s="123" t="s">
        <v>36</v>
      </c>
      <c r="E50" s="14" t="s">
        <v>1</v>
      </c>
      <c r="F50" s="15">
        <f t="shared" si="2"/>
        <v>3561562.22163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566396.20249000005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6.5" thickTop="1" thickBot="1" x14ac:dyDescent="0.3">
      <c r="A51" s="115"/>
      <c r="B51" s="118"/>
      <c r="C51" s="121"/>
      <c r="D51" s="12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30" thickTop="1" thickBot="1" x14ac:dyDescent="0.3">
      <c r="A52" s="115"/>
      <c r="B52" s="118"/>
      <c r="C52" s="121"/>
      <c r="D52" s="12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30" thickTop="1" thickBot="1" x14ac:dyDescent="0.3">
      <c r="A53" s="115"/>
      <c r="B53" s="118"/>
      <c r="C53" s="121"/>
      <c r="D53" s="124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30" thickTop="1" thickBot="1" x14ac:dyDescent="0.3">
      <c r="A54" s="115"/>
      <c r="B54" s="118"/>
      <c r="C54" s="121"/>
      <c r="D54" s="124"/>
      <c r="E54" s="18" t="s">
        <v>4</v>
      </c>
      <c r="F54" s="15">
        <f t="shared" si="2"/>
        <v>3440612.9443600001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557893.93107999989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30" thickTop="1" thickBot="1" x14ac:dyDescent="0.3">
      <c r="A55" s="129"/>
      <c r="B55" s="128"/>
      <c r="C55" s="148"/>
      <c r="D55" s="126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6.5" thickTop="1" thickBot="1" x14ac:dyDescent="0.3">
      <c r="A56" s="155" t="s">
        <v>20</v>
      </c>
      <c r="B56" s="157" t="s">
        <v>33</v>
      </c>
      <c r="C56" s="159" t="s">
        <v>119</v>
      </c>
      <c r="D56" s="137" t="s">
        <v>36</v>
      </c>
      <c r="E56" s="25" t="s">
        <v>1</v>
      </c>
      <c r="F56" s="15">
        <f t="shared" si="2"/>
        <v>1619780.9581999998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352815.63893000002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6.5" thickTop="1" thickBot="1" x14ac:dyDescent="0.3">
      <c r="A57" s="156"/>
      <c r="B57" s="158"/>
      <c r="C57" s="160"/>
      <c r="D57" s="138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31.5" thickTop="1" thickBot="1" x14ac:dyDescent="0.3">
      <c r="A58" s="156"/>
      <c r="B58" s="158"/>
      <c r="C58" s="160"/>
      <c r="D58" s="138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31.5" thickTop="1" thickBot="1" x14ac:dyDescent="0.3">
      <c r="A59" s="156"/>
      <c r="B59" s="158"/>
      <c r="C59" s="160"/>
      <c r="D59" s="138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6.5" thickTop="1" thickBot="1" x14ac:dyDescent="0.3">
      <c r="A60" s="156"/>
      <c r="B60" s="158"/>
      <c r="C60" s="160"/>
      <c r="D60" s="138"/>
      <c r="E60" s="28" t="s">
        <v>4</v>
      </c>
      <c r="F60" s="15">
        <f t="shared" si="2"/>
        <v>1505056.28434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350537.97093000001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31.5" thickTop="1" thickBot="1" x14ac:dyDescent="0.3">
      <c r="A61" s="156"/>
      <c r="B61" s="158"/>
      <c r="C61" s="160"/>
      <c r="D61" s="138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6.5" thickTop="1" thickBot="1" x14ac:dyDescent="0.3">
      <c r="A62" s="154" t="s">
        <v>21</v>
      </c>
      <c r="B62" s="110" t="s">
        <v>98</v>
      </c>
      <c r="C62" s="160" t="s">
        <v>119</v>
      </c>
      <c r="D62" s="171" t="s">
        <v>36</v>
      </c>
      <c r="E62" s="35" t="s">
        <v>1</v>
      </c>
      <c r="F62" s="15">
        <f t="shared" si="2"/>
        <v>1250305.9719399998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294378.98748000001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31.5" thickTop="1" thickBot="1" x14ac:dyDescent="0.3">
      <c r="A63" s="154"/>
      <c r="B63" s="110"/>
      <c r="C63" s="169"/>
      <c r="D63" s="171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31.5" thickTop="1" thickBot="1" x14ac:dyDescent="0.3">
      <c r="A64" s="154"/>
      <c r="B64" s="110"/>
      <c r="C64" s="169"/>
      <c r="D64" s="171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31.5" thickTop="1" thickBot="1" x14ac:dyDescent="0.3">
      <c r="A65" s="154"/>
      <c r="B65" s="110"/>
      <c r="C65" s="169"/>
      <c r="D65" s="171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31.5" thickTop="1" thickBot="1" x14ac:dyDescent="0.3">
      <c r="A66" s="154"/>
      <c r="B66" s="110"/>
      <c r="C66" s="169"/>
      <c r="D66" s="171"/>
      <c r="E66" s="39" t="s">
        <v>4</v>
      </c>
      <c r="F66" s="15">
        <f t="shared" si="2"/>
        <v>1250305.9719399998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314378.98748-20000</f>
        <v>294378.98748000001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31.5" thickTop="1" thickBot="1" x14ac:dyDescent="0.3">
      <c r="A67" s="154"/>
      <c r="B67" s="110"/>
      <c r="C67" s="169"/>
      <c r="D67" s="171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6.5" thickTop="1" thickBot="1" x14ac:dyDescent="0.3">
      <c r="A68" s="101" t="s">
        <v>23</v>
      </c>
      <c r="B68" s="140" t="s">
        <v>95</v>
      </c>
      <c r="C68" s="111" t="s">
        <v>103</v>
      </c>
      <c r="D68" s="95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31.5" thickTop="1" thickBot="1" x14ac:dyDescent="0.3">
      <c r="A69" s="102"/>
      <c r="B69" s="141"/>
      <c r="C69" s="112"/>
      <c r="D69" s="96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31.5" thickTop="1" thickBot="1" x14ac:dyDescent="0.3">
      <c r="A70" s="102"/>
      <c r="B70" s="141"/>
      <c r="C70" s="112"/>
      <c r="D70" s="96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31.5" thickTop="1" thickBot="1" x14ac:dyDescent="0.3">
      <c r="A71" s="102"/>
      <c r="B71" s="141"/>
      <c r="C71" s="112"/>
      <c r="D71" s="96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31.5" thickTop="1" thickBot="1" x14ac:dyDescent="0.3">
      <c r="A72" s="102"/>
      <c r="B72" s="141"/>
      <c r="C72" s="112"/>
      <c r="D72" s="96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31.5" thickTop="1" thickBot="1" x14ac:dyDescent="0.3">
      <c r="A73" s="139"/>
      <c r="B73" s="142"/>
      <c r="C73" s="113"/>
      <c r="D73" s="143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6.5" thickTop="1" thickBot="1" x14ac:dyDescent="0.3">
      <c r="A74" s="101" t="s">
        <v>60</v>
      </c>
      <c r="B74" s="140" t="s">
        <v>22</v>
      </c>
      <c r="C74" s="111" t="s">
        <v>119</v>
      </c>
      <c r="D74" s="95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31.5" thickTop="1" thickBot="1" x14ac:dyDescent="0.3">
      <c r="A75" s="102"/>
      <c r="B75" s="141"/>
      <c r="C75" s="112"/>
      <c r="D75" s="96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31.5" thickTop="1" thickBot="1" x14ac:dyDescent="0.3">
      <c r="A76" s="102"/>
      <c r="B76" s="141"/>
      <c r="C76" s="112"/>
      <c r="D76" s="96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31.5" thickTop="1" thickBot="1" x14ac:dyDescent="0.3">
      <c r="A77" s="102"/>
      <c r="B77" s="141"/>
      <c r="C77" s="112"/>
      <c r="D77" s="96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31.5" thickTop="1" thickBot="1" x14ac:dyDescent="0.3">
      <c r="A78" s="102"/>
      <c r="B78" s="141"/>
      <c r="C78" s="112"/>
      <c r="D78" s="96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31.5" thickTop="1" thickBot="1" x14ac:dyDescent="0.3">
      <c r="A79" s="139"/>
      <c r="B79" s="142"/>
      <c r="C79" s="113"/>
      <c r="D79" s="143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6.5" thickTop="1" thickBot="1" x14ac:dyDescent="0.3">
      <c r="A80" s="101" t="s">
        <v>24</v>
      </c>
      <c r="B80" s="140" t="s">
        <v>39</v>
      </c>
      <c r="C80" s="151" t="s">
        <v>119</v>
      </c>
      <c r="D80" s="95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31.5" thickTop="1" thickBot="1" x14ac:dyDescent="0.3">
      <c r="A81" s="102"/>
      <c r="B81" s="141"/>
      <c r="C81" s="152"/>
      <c r="D81" s="96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31.5" thickTop="1" thickBot="1" x14ac:dyDescent="0.3">
      <c r="A82" s="102"/>
      <c r="B82" s="141"/>
      <c r="C82" s="152"/>
      <c r="D82" s="96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31.5" thickTop="1" thickBot="1" x14ac:dyDescent="0.3">
      <c r="A83" s="102"/>
      <c r="B83" s="141"/>
      <c r="C83" s="152"/>
      <c r="D83" s="96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31.5" thickTop="1" thickBot="1" x14ac:dyDescent="0.3">
      <c r="A84" s="102"/>
      <c r="B84" s="141"/>
      <c r="C84" s="152"/>
      <c r="D84" s="96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31.5" thickTop="1" thickBot="1" x14ac:dyDescent="0.3">
      <c r="A85" s="139"/>
      <c r="B85" s="142"/>
      <c r="C85" s="163"/>
      <c r="D85" s="143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6.5" thickTop="1" thickBot="1" x14ac:dyDescent="0.3">
      <c r="A86" s="101" t="s">
        <v>96</v>
      </c>
      <c r="B86" s="140" t="s">
        <v>25</v>
      </c>
      <c r="C86" s="111" t="s">
        <v>119</v>
      </c>
      <c r="D86" s="95" t="s">
        <v>12</v>
      </c>
      <c r="E86" s="35" t="s">
        <v>1</v>
      </c>
      <c r="F86" s="15">
        <f t="shared" si="64"/>
        <v>216042.96166999999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45982.8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31.5" thickTop="1" thickBot="1" x14ac:dyDescent="0.3">
      <c r="A87" s="102"/>
      <c r="B87" s="141"/>
      <c r="C87" s="112"/>
      <c r="D87" s="96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31.5" thickTop="1" thickBot="1" x14ac:dyDescent="0.3">
      <c r="A88" s="102"/>
      <c r="B88" s="141"/>
      <c r="C88" s="112"/>
      <c r="D88" s="96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31.5" thickTop="1" thickBot="1" x14ac:dyDescent="0.3">
      <c r="A89" s="102"/>
      <c r="B89" s="141" t="s">
        <v>9</v>
      </c>
      <c r="C89" s="112"/>
      <c r="D89" s="96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31.5" thickTop="1" thickBot="1" x14ac:dyDescent="0.3">
      <c r="A90" s="102"/>
      <c r="B90" s="141"/>
      <c r="C90" s="112"/>
      <c r="D90" s="96"/>
      <c r="E90" s="39" t="s">
        <v>4</v>
      </c>
      <c r="F90" s="15">
        <f t="shared" si="64"/>
        <v>216042.96166999999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25982.8+20000</f>
        <v>45982.8</v>
      </c>
      <c r="L90" s="77">
        <f>37000-10000-5178.861</f>
        <v>21821.138999999999</v>
      </c>
      <c r="M90" s="89">
        <v>14821.138999999999</v>
      </c>
    </row>
    <row r="91" spans="1:13" ht="31.5" thickTop="1" thickBot="1" x14ac:dyDescent="0.3">
      <c r="A91" s="177"/>
      <c r="B91" s="178"/>
      <c r="C91" s="172"/>
      <c r="D91" s="179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6.5" thickTop="1" thickBot="1" x14ac:dyDescent="0.3">
      <c r="A92" s="104" t="s">
        <v>52</v>
      </c>
      <c r="B92" s="107" t="s">
        <v>56</v>
      </c>
      <c r="C92" s="98" t="s">
        <v>119</v>
      </c>
      <c r="D92" s="144" t="s">
        <v>36</v>
      </c>
      <c r="E92" s="25" t="s">
        <v>1</v>
      </c>
      <c r="F92" s="15">
        <f t="shared" si="64"/>
        <v>1540563.5592999998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154522.97154999999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6.5" thickTop="1" thickBot="1" x14ac:dyDescent="0.3">
      <c r="A93" s="105"/>
      <c r="B93" s="108"/>
      <c r="C93" s="99"/>
      <c r="D93" s="145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31.5" thickTop="1" thickBot="1" x14ac:dyDescent="0.3">
      <c r="A94" s="105"/>
      <c r="B94" s="108"/>
      <c r="C94" s="99"/>
      <c r="D94" s="145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31.5" thickTop="1" thickBot="1" x14ac:dyDescent="0.3">
      <c r="A95" s="105"/>
      <c r="B95" s="108"/>
      <c r="C95" s="99"/>
      <c r="D95" s="145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6.5" thickTop="1" thickBot="1" x14ac:dyDescent="0.3">
      <c r="A96" s="105"/>
      <c r="B96" s="108"/>
      <c r="C96" s="99"/>
      <c r="D96" s="145"/>
      <c r="E96" s="28" t="s">
        <v>4</v>
      </c>
      <c r="F96" s="15">
        <f t="shared" si="64"/>
        <v>1540563.5592999998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154522.97155</f>
        <v>154522.97154999999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31.5" thickTop="1" thickBot="1" x14ac:dyDescent="0.3">
      <c r="A97" s="167"/>
      <c r="B97" s="173"/>
      <c r="C97" s="162"/>
      <c r="D97" s="17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6.5" thickTop="1" thickBot="1" x14ac:dyDescent="0.3">
      <c r="A98" s="155" t="s">
        <v>26</v>
      </c>
      <c r="B98" s="157" t="s">
        <v>34</v>
      </c>
      <c r="C98" s="159" t="s">
        <v>119</v>
      </c>
      <c r="D98" s="137" t="s">
        <v>108</v>
      </c>
      <c r="E98" s="25" t="s">
        <v>1</v>
      </c>
      <c r="F98" s="15">
        <f t="shared" si="64"/>
        <v>26340.388560000003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2671.27835</v>
      </c>
      <c r="L98" s="73">
        <f t="shared" si="77"/>
        <v>1028.568</v>
      </c>
      <c r="M98" s="87">
        <f t="shared" ref="M98" si="78">SUM(M104,M110,M116)</f>
        <v>1479.539</v>
      </c>
    </row>
    <row r="99" spans="1:13" ht="16.5" thickTop="1" thickBot="1" x14ac:dyDescent="0.3">
      <c r="A99" s="156"/>
      <c r="B99" s="158"/>
      <c r="C99" s="160"/>
      <c r="D99" s="138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31.5" thickTop="1" thickBot="1" x14ac:dyDescent="0.3">
      <c r="A100" s="156"/>
      <c r="B100" s="158"/>
      <c r="C100" s="160"/>
      <c r="D100" s="138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31.5" thickTop="1" thickBot="1" x14ac:dyDescent="0.3">
      <c r="A101" s="156"/>
      <c r="B101" s="158"/>
      <c r="C101" s="160"/>
      <c r="D101" s="138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6.5" thickTop="1" thickBot="1" x14ac:dyDescent="0.3">
      <c r="A102" s="156"/>
      <c r="B102" s="158"/>
      <c r="C102" s="160"/>
      <c r="D102" s="138"/>
      <c r="E102" s="28" t="s">
        <v>4</v>
      </c>
      <c r="F102" s="15">
        <f t="shared" si="64"/>
        <v>26340.388560000003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94">
        <f t="shared" si="77"/>
        <v>2671.27835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31.5" thickTop="1" thickBot="1" x14ac:dyDescent="0.3">
      <c r="A103" s="156"/>
      <c r="B103" s="158"/>
      <c r="C103" s="160"/>
      <c r="D103" s="138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6.5" thickTop="1" thickBot="1" x14ac:dyDescent="0.3">
      <c r="A104" s="154" t="s">
        <v>57</v>
      </c>
      <c r="B104" s="110" t="s">
        <v>107</v>
      </c>
      <c r="C104" s="111">
        <v>2024</v>
      </c>
      <c r="D104" s="171" t="s">
        <v>109</v>
      </c>
      <c r="E104" s="35" t="s">
        <v>1</v>
      </c>
      <c r="F104" s="15">
        <f t="shared" si="64"/>
        <v>1454.73226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1191.7393500000001</v>
      </c>
      <c r="L104" s="76">
        <f t="shared" ref="L104:M104" si="85">SUM(L105:L109)</f>
        <v>0</v>
      </c>
      <c r="M104" s="87">
        <f t="shared" si="85"/>
        <v>0</v>
      </c>
    </row>
    <row r="105" spans="1:13" ht="31.5" thickTop="1" thickBot="1" x14ac:dyDescent="0.3">
      <c r="A105" s="154"/>
      <c r="B105" s="110"/>
      <c r="C105" s="112"/>
      <c r="D105" s="171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31.5" thickTop="1" thickBot="1" x14ac:dyDescent="0.3">
      <c r="A106" s="154"/>
      <c r="B106" s="110"/>
      <c r="C106" s="112"/>
      <c r="D106" s="171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31.5" thickTop="1" thickBot="1" x14ac:dyDescent="0.3">
      <c r="A107" s="154"/>
      <c r="B107" s="110"/>
      <c r="C107" s="112"/>
      <c r="D107" s="171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31.5" thickTop="1" thickBot="1" x14ac:dyDescent="0.3">
      <c r="A108" s="154"/>
      <c r="B108" s="110"/>
      <c r="C108" s="112"/>
      <c r="D108" s="171"/>
      <c r="E108" s="39" t="s">
        <v>4</v>
      </c>
      <c r="F108" s="15">
        <f t="shared" si="64"/>
        <v>1454.73226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93">
        <v>1191.7393500000001</v>
      </c>
      <c r="L108" s="77">
        <v>0</v>
      </c>
      <c r="M108" s="87">
        <v>0</v>
      </c>
    </row>
    <row r="109" spans="1:13" ht="31.5" thickTop="1" thickBot="1" x14ac:dyDescent="0.3">
      <c r="A109" s="154"/>
      <c r="B109" s="110"/>
      <c r="C109" s="113"/>
      <c r="D109" s="171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6.5" thickTop="1" thickBot="1" x14ac:dyDescent="0.3">
      <c r="A110" s="101" t="s">
        <v>58</v>
      </c>
      <c r="B110" s="140" t="s">
        <v>27</v>
      </c>
      <c r="C110" s="111" t="s">
        <v>116</v>
      </c>
      <c r="D110" s="95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31.5" thickTop="1" thickBot="1" x14ac:dyDescent="0.3">
      <c r="A111" s="102"/>
      <c r="B111" s="141"/>
      <c r="C111" s="112"/>
      <c r="D111" s="96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31.5" thickTop="1" thickBot="1" x14ac:dyDescent="0.3">
      <c r="A112" s="102"/>
      <c r="B112" s="141"/>
      <c r="C112" s="112"/>
      <c r="D112" s="96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31.5" thickTop="1" thickBot="1" x14ac:dyDescent="0.3">
      <c r="A113" s="102"/>
      <c r="B113" s="141"/>
      <c r="C113" s="112"/>
      <c r="D113" s="96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31.5" thickTop="1" thickBot="1" x14ac:dyDescent="0.3">
      <c r="A114" s="102"/>
      <c r="B114" s="141"/>
      <c r="C114" s="112"/>
      <c r="D114" s="96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31.5" thickTop="1" thickBot="1" x14ac:dyDescent="0.3">
      <c r="A115" s="139"/>
      <c r="B115" s="142"/>
      <c r="C115" s="113"/>
      <c r="D115" s="143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6.5" thickTop="1" thickBot="1" x14ac:dyDescent="0.3">
      <c r="A116" s="101" t="s">
        <v>28</v>
      </c>
      <c r="B116" s="140" t="s">
        <v>106</v>
      </c>
      <c r="C116" s="151" t="s">
        <v>119</v>
      </c>
      <c r="D116" s="95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31.5" thickTop="1" thickBot="1" x14ac:dyDescent="0.3">
      <c r="A117" s="102"/>
      <c r="B117" s="141"/>
      <c r="C117" s="152"/>
      <c r="D117" s="96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31.5" thickTop="1" thickBot="1" x14ac:dyDescent="0.3">
      <c r="A118" s="102"/>
      <c r="B118" s="141"/>
      <c r="C118" s="152"/>
      <c r="D118" s="96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31.5" thickTop="1" thickBot="1" x14ac:dyDescent="0.3">
      <c r="A119" s="102"/>
      <c r="B119" s="141"/>
      <c r="C119" s="152"/>
      <c r="D119" s="96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31.5" thickTop="1" thickBot="1" x14ac:dyDescent="0.3">
      <c r="A120" s="102"/>
      <c r="B120" s="141"/>
      <c r="C120" s="152"/>
      <c r="D120" s="96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93">
        <f>1479.539</f>
        <v>1479.539</v>
      </c>
      <c r="L120" s="77">
        <v>1028.568</v>
      </c>
      <c r="M120" s="87">
        <v>1479.539</v>
      </c>
    </row>
    <row r="121" spans="1:13" ht="31.5" thickTop="1" thickBot="1" x14ac:dyDescent="0.3">
      <c r="A121" s="139"/>
      <c r="B121" s="142"/>
      <c r="C121" s="163"/>
      <c r="D121" s="143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6.5" thickTop="1" thickBot="1" x14ac:dyDescent="0.3">
      <c r="A122" s="104" t="s">
        <v>29</v>
      </c>
      <c r="B122" s="107" t="s">
        <v>30</v>
      </c>
      <c r="C122" s="98" t="s">
        <v>119</v>
      </c>
      <c r="D122" s="144" t="s">
        <v>36</v>
      </c>
      <c r="E122" s="25" t="s">
        <v>1</v>
      </c>
      <c r="F122" s="15">
        <f t="shared" si="64"/>
        <v>370505.62889999995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55686.31366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6.5" thickTop="1" thickBot="1" x14ac:dyDescent="0.3">
      <c r="A123" s="105"/>
      <c r="B123" s="108"/>
      <c r="C123" s="99"/>
      <c r="D123" s="145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6.5" thickTop="1" thickBot="1" x14ac:dyDescent="0.3">
      <c r="A124" s="105"/>
      <c r="B124" s="108"/>
      <c r="C124" s="99"/>
      <c r="D124" s="145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31.5" thickTop="1" thickBot="1" x14ac:dyDescent="0.3">
      <c r="A125" s="105"/>
      <c r="B125" s="108"/>
      <c r="C125" s="99"/>
      <c r="D125" s="145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6.5" thickTop="1" thickBot="1" x14ac:dyDescent="0.3">
      <c r="A126" s="105"/>
      <c r="B126" s="108"/>
      <c r="C126" s="99"/>
      <c r="D126" s="145"/>
      <c r="E126" s="28" t="s">
        <v>59</v>
      </c>
      <c r="F126" s="15">
        <f t="shared" si="64"/>
        <v>364281.02548999997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49461.71025</f>
        <v>49461.710249999996</v>
      </c>
      <c r="L126" s="74">
        <f>58314.70413+1739.499</f>
        <v>60054.203130000002</v>
      </c>
      <c r="M126" s="87">
        <f>40545.85992+1822.609</f>
        <v>42368.468919999999</v>
      </c>
    </row>
    <row r="127" spans="1:13" ht="31.5" thickTop="1" thickBot="1" x14ac:dyDescent="0.3">
      <c r="A127" s="106"/>
      <c r="B127" s="109"/>
      <c r="C127" s="161"/>
      <c r="D127" s="168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6.5" thickTop="1" thickBot="1" x14ac:dyDescent="0.3">
      <c r="A128" s="104" t="s">
        <v>104</v>
      </c>
      <c r="B128" s="107" t="s">
        <v>105</v>
      </c>
      <c r="C128" s="98" t="s">
        <v>121</v>
      </c>
      <c r="D128" s="144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6.5" thickTop="1" thickBot="1" x14ac:dyDescent="0.3">
      <c r="A129" s="105"/>
      <c r="B129" s="108"/>
      <c r="C129" s="99"/>
      <c r="D129" s="145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6.5" thickTop="1" thickBot="1" x14ac:dyDescent="0.3">
      <c r="A130" s="105"/>
      <c r="B130" s="108"/>
      <c r="C130" s="99"/>
      <c r="D130" s="145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31.5" thickTop="1" thickBot="1" x14ac:dyDescent="0.3">
      <c r="A131" s="105"/>
      <c r="B131" s="108"/>
      <c r="C131" s="99"/>
      <c r="D131" s="145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6.5" thickTop="1" thickBot="1" x14ac:dyDescent="0.3">
      <c r="A132" s="105"/>
      <c r="B132" s="108"/>
      <c r="C132" s="99"/>
      <c r="D132" s="145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31.5" thickTop="1" thickBot="1" x14ac:dyDescent="0.3">
      <c r="A133" s="106"/>
      <c r="B133" s="109"/>
      <c r="C133" s="161"/>
      <c r="D133" s="168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6.5" thickTop="1" thickBot="1" x14ac:dyDescent="0.3">
      <c r="A134" s="155" t="s">
        <v>110</v>
      </c>
      <c r="B134" s="157" t="s">
        <v>115</v>
      </c>
      <c r="C134" s="159" t="s">
        <v>120</v>
      </c>
      <c r="D134" s="137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6.5" thickTop="1" thickBot="1" x14ac:dyDescent="0.3">
      <c r="A135" s="156"/>
      <c r="B135" s="158"/>
      <c r="C135" s="160"/>
      <c r="D135" s="138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31.5" thickTop="1" thickBot="1" x14ac:dyDescent="0.3">
      <c r="A136" s="156"/>
      <c r="B136" s="158"/>
      <c r="C136" s="160"/>
      <c r="D136" s="138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31.5" thickTop="1" thickBot="1" x14ac:dyDescent="0.3">
      <c r="A137" s="156"/>
      <c r="B137" s="158"/>
      <c r="C137" s="160"/>
      <c r="D137" s="138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6.5" thickTop="1" thickBot="1" x14ac:dyDescent="0.3">
      <c r="A138" s="156"/>
      <c r="B138" s="158"/>
      <c r="C138" s="160"/>
      <c r="D138" s="138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31.5" thickTop="1" thickBot="1" x14ac:dyDescent="0.3">
      <c r="A139" s="156"/>
      <c r="B139" s="158"/>
      <c r="C139" s="160"/>
      <c r="D139" s="138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6.5" thickTop="1" thickBot="1" x14ac:dyDescent="0.3">
      <c r="A140" s="154" t="s">
        <v>111</v>
      </c>
      <c r="B140" s="110" t="s">
        <v>113</v>
      </c>
      <c r="C140" s="111">
        <v>2025</v>
      </c>
      <c r="D140" s="171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31.5" thickTop="1" thickBot="1" x14ac:dyDescent="0.3">
      <c r="A141" s="154"/>
      <c r="B141" s="110"/>
      <c r="C141" s="112"/>
      <c r="D141" s="171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31.5" thickTop="1" thickBot="1" x14ac:dyDescent="0.3">
      <c r="A142" s="154"/>
      <c r="B142" s="110"/>
      <c r="C142" s="112"/>
      <c r="D142" s="171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31.5" thickTop="1" thickBot="1" x14ac:dyDescent="0.3">
      <c r="A143" s="154"/>
      <c r="B143" s="110"/>
      <c r="C143" s="112"/>
      <c r="D143" s="171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31.5" thickTop="1" thickBot="1" x14ac:dyDescent="0.3">
      <c r="A144" s="154"/>
      <c r="B144" s="110"/>
      <c r="C144" s="112"/>
      <c r="D144" s="171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31.5" thickTop="1" thickBot="1" x14ac:dyDescent="0.3">
      <c r="A145" s="154"/>
      <c r="B145" s="110"/>
      <c r="C145" s="113"/>
      <c r="D145" s="171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6.5" thickTop="1" thickBot="1" x14ac:dyDescent="0.3">
      <c r="A146" s="101" t="s">
        <v>112</v>
      </c>
      <c r="B146" s="140" t="s">
        <v>114</v>
      </c>
      <c r="C146" s="111" t="s">
        <v>120</v>
      </c>
      <c r="D146" s="95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31.5" thickTop="1" thickBot="1" x14ac:dyDescent="0.3">
      <c r="A147" s="102"/>
      <c r="B147" s="141"/>
      <c r="C147" s="112"/>
      <c r="D147" s="96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31.5" thickTop="1" thickBot="1" x14ac:dyDescent="0.3">
      <c r="A148" s="102"/>
      <c r="B148" s="141"/>
      <c r="C148" s="112"/>
      <c r="D148" s="96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31.5" thickTop="1" thickBot="1" x14ac:dyDescent="0.3">
      <c r="A149" s="102"/>
      <c r="B149" s="141"/>
      <c r="C149" s="112"/>
      <c r="D149" s="96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31.5" thickTop="1" thickBot="1" x14ac:dyDescent="0.3">
      <c r="A150" s="102"/>
      <c r="B150" s="141"/>
      <c r="C150" s="112"/>
      <c r="D150" s="96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31.5" thickTop="1" thickBot="1" x14ac:dyDescent="0.3">
      <c r="A151" s="139"/>
      <c r="B151" s="142"/>
      <c r="C151" s="113"/>
      <c r="D151" s="143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6.5" thickTop="1" thickBot="1" x14ac:dyDescent="0.3">
      <c r="A152" s="114" t="s">
        <v>17</v>
      </c>
      <c r="B152" s="117" t="s">
        <v>37</v>
      </c>
      <c r="C152" s="120" t="s">
        <v>119</v>
      </c>
      <c r="D152" s="123" t="s">
        <v>12</v>
      </c>
      <c r="E152" s="14" t="s">
        <v>1</v>
      </c>
      <c r="F152" s="15">
        <f t="shared" si="108"/>
        <v>128645.60253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21446.11246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6.5" thickTop="1" thickBot="1" x14ac:dyDescent="0.3">
      <c r="A153" s="115"/>
      <c r="B153" s="118"/>
      <c r="C153" s="121"/>
      <c r="D153" s="12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30" thickTop="1" thickBot="1" x14ac:dyDescent="0.3">
      <c r="A154" s="115"/>
      <c r="B154" s="118"/>
      <c r="C154" s="121"/>
      <c r="D154" s="12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30" thickTop="1" thickBot="1" x14ac:dyDescent="0.3">
      <c r="A155" s="115"/>
      <c r="B155" s="118"/>
      <c r="C155" s="121"/>
      <c r="D155" s="12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30" thickTop="1" thickBot="1" x14ac:dyDescent="0.3">
      <c r="A156" s="115"/>
      <c r="B156" s="118"/>
      <c r="C156" s="121"/>
      <c r="D156" s="124"/>
      <c r="E156" s="18" t="s">
        <v>4</v>
      </c>
      <c r="F156" s="15">
        <f t="shared" si="108"/>
        <v>128645.60253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21446.11246</f>
        <v>21446.11246</v>
      </c>
      <c r="L156" s="71">
        <f>21429.043</f>
        <v>21429.043000000001</v>
      </c>
      <c r="M156" s="87">
        <f>21493.983</f>
        <v>21493.983</v>
      </c>
    </row>
    <row r="157" spans="1:13" ht="30" thickTop="1" thickBot="1" x14ac:dyDescent="0.3">
      <c r="A157" s="116"/>
      <c r="B157" s="119"/>
      <c r="C157" s="122"/>
      <c r="D157" s="12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6.5" thickTop="1" thickBot="1" x14ac:dyDescent="0.3">
      <c r="A158" s="114" t="s">
        <v>16</v>
      </c>
      <c r="B158" s="117" t="s">
        <v>32</v>
      </c>
      <c r="C158" s="120" t="s">
        <v>119</v>
      </c>
      <c r="D158" s="123" t="s">
        <v>92</v>
      </c>
      <c r="E158" s="14" t="s">
        <v>1</v>
      </c>
      <c r="F158" s="15">
        <f t="shared" si="108"/>
        <v>822833.45666999999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125324.66479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6.5" thickTop="1" thickBot="1" x14ac:dyDescent="0.3">
      <c r="A159" s="115"/>
      <c r="B159" s="118"/>
      <c r="C159" s="121"/>
      <c r="D159" s="12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30" thickTop="1" thickBot="1" x14ac:dyDescent="0.3">
      <c r="A160" s="115"/>
      <c r="B160" s="118"/>
      <c r="C160" s="121"/>
      <c r="D160" s="12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30" thickTop="1" thickBot="1" x14ac:dyDescent="0.3">
      <c r="A161" s="115"/>
      <c r="B161" s="118"/>
      <c r="C161" s="121"/>
      <c r="D161" s="12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30" thickTop="1" thickBot="1" x14ac:dyDescent="0.3">
      <c r="A162" s="115"/>
      <c r="B162" s="118"/>
      <c r="C162" s="121"/>
      <c r="D162" s="124"/>
      <c r="E162" s="18" t="s">
        <v>4</v>
      </c>
      <c r="F162" s="15">
        <f t="shared" si="108"/>
        <v>822833.45666999999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125324.66479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30" thickTop="1" thickBot="1" x14ac:dyDescent="0.3">
      <c r="A163" s="129"/>
      <c r="B163" s="128"/>
      <c r="C163" s="148"/>
      <c r="D163" s="126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6.5" thickTop="1" thickBot="1" x14ac:dyDescent="0.3">
      <c r="A164" s="104" t="s">
        <v>31</v>
      </c>
      <c r="B164" s="107" t="s">
        <v>11</v>
      </c>
      <c r="C164" s="98" t="s">
        <v>103</v>
      </c>
      <c r="D164" s="144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6.5" thickTop="1" thickBot="1" x14ac:dyDescent="0.3">
      <c r="A165" s="105"/>
      <c r="B165" s="108"/>
      <c r="C165" s="99"/>
      <c r="D165" s="145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6.5" thickTop="1" thickBot="1" x14ac:dyDescent="0.3">
      <c r="A166" s="105"/>
      <c r="B166" s="108"/>
      <c r="C166" s="99"/>
      <c r="D166" s="145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31.5" thickTop="1" thickBot="1" x14ac:dyDescent="0.3">
      <c r="A167" s="105"/>
      <c r="B167" s="108"/>
      <c r="C167" s="99"/>
      <c r="D167" s="145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6.5" thickTop="1" thickBot="1" x14ac:dyDescent="0.3">
      <c r="A168" s="105"/>
      <c r="B168" s="108"/>
      <c r="C168" s="99"/>
      <c r="D168" s="145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31.5" thickTop="1" thickBot="1" x14ac:dyDescent="0.3">
      <c r="A169" s="167"/>
      <c r="B169" s="173"/>
      <c r="C169" s="162"/>
      <c r="D169" s="17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6.5" thickTop="1" thickBot="1" x14ac:dyDescent="0.3">
      <c r="A170" s="104" t="s">
        <v>13</v>
      </c>
      <c r="B170" s="107" t="s">
        <v>10</v>
      </c>
      <c r="C170" s="98" t="s">
        <v>119</v>
      </c>
      <c r="D170" s="144" t="s">
        <v>36</v>
      </c>
      <c r="E170" s="25" t="s">
        <v>1</v>
      </c>
      <c r="F170" s="15">
        <f t="shared" si="108"/>
        <v>798451.07828000002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125324.66479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6.5" thickTop="1" thickBot="1" x14ac:dyDescent="0.3">
      <c r="A171" s="105"/>
      <c r="B171" s="108"/>
      <c r="C171" s="99"/>
      <c r="D171" s="145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6.5" thickTop="1" thickBot="1" x14ac:dyDescent="0.3">
      <c r="A172" s="105"/>
      <c r="B172" s="108"/>
      <c r="C172" s="99"/>
      <c r="D172" s="145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31.5" thickTop="1" thickBot="1" x14ac:dyDescent="0.3">
      <c r="A173" s="105"/>
      <c r="B173" s="108"/>
      <c r="C173" s="99"/>
      <c r="D173" s="145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6.5" thickTop="1" thickBot="1" x14ac:dyDescent="0.3">
      <c r="A174" s="105"/>
      <c r="B174" s="108"/>
      <c r="C174" s="99"/>
      <c r="D174" s="145"/>
      <c r="E174" s="28" t="s">
        <v>4</v>
      </c>
      <c r="F174" s="15">
        <f t="shared" si="108"/>
        <v>798451.07828000002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125324.66479</f>
        <v>125324.66479</v>
      </c>
      <c r="L174" s="74">
        <f>129305.529</f>
        <v>129305.52899999999</v>
      </c>
      <c r="M174" s="87">
        <f>129402.744</f>
        <v>129402.74400000001</v>
      </c>
    </row>
    <row r="175" spans="1:13" ht="31.5" thickTop="1" thickBot="1" x14ac:dyDescent="0.3">
      <c r="A175" s="106"/>
      <c r="B175" s="109"/>
      <c r="C175" s="161"/>
      <c r="D175" s="168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6.5" thickTop="1" thickBot="1" x14ac:dyDescent="0.3">
      <c r="A176" s="114" t="s">
        <v>35</v>
      </c>
      <c r="B176" s="117" t="s">
        <v>65</v>
      </c>
      <c r="C176" s="130"/>
      <c r="D176" s="12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6.5" thickTop="1" thickBot="1" x14ac:dyDescent="0.3">
      <c r="A177" s="115"/>
      <c r="B177" s="118"/>
      <c r="C177" s="131"/>
      <c r="D177" s="12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30" thickTop="1" thickBot="1" x14ac:dyDescent="0.3">
      <c r="A178" s="115"/>
      <c r="B178" s="118"/>
      <c r="C178" s="131"/>
      <c r="D178" s="12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30" thickTop="1" thickBot="1" x14ac:dyDescent="0.3">
      <c r="A179" s="115"/>
      <c r="B179" s="118"/>
      <c r="C179" s="131"/>
      <c r="D179" s="12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30" thickTop="1" thickBot="1" x14ac:dyDescent="0.3">
      <c r="A180" s="115"/>
      <c r="B180" s="118"/>
      <c r="C180" s="131"/>
      <c r="D180" s="12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30" thickTop="1" thickBot="1" x14ac:dyDescent="0.3">
      <c r="A181" s="129"/>
      <c r="B181" s="128"/>
      <c r="C181" s="132"/>
      <c r="D181" s="126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6.5" thickTop="1" thickBot="1" x14ac:dyDescent="0.3">
      <c r="A182" s="104" t="s">
        <v>82</v>
      </c>
      <c r="B182" s="107" t="s">
        <v>68</v>
      </c>
      <c r="C182" s="134"/>
      <c r="D182" s="144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6.5" thickTop="1" thickBot="1" x14ac:dyDescent="0.3">
      <c r="A183" s="105"/>
      <c r="B183" s="108"/>
      <c r="C183" s="135"/>
      <c r="D183" s="145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31.5" thickTop="1" thickBot="1" x14ac:dyDescent="0.3">
      <c r="A184" s="105"/>
      <c r="B184" s="108"/>
      <c r="C184" s="135"/>
      <c r="D184" s="145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31.5" thickTop="1" thickBot="1" x14ac:dyDescent="0.3">
      <c r="A185" s="105"/>
      <c r="B185" s="108"/>
      <c r="C185" s="135"/>
      <c r="D185" s="145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6.5" thickTop="1" thickBot="1" x14ac:dyDescent="0.3">
      <c r="A186" s="105"/>
      <c r="B186" s="108"/>
      <c r="C186" s="135"/>
      <c r="D186" s="145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31.5" thickTop="1" thickBot="1" x14ac:dyDescent="0.3">
      <c r="A187" s="106"/>
      <c r="B187" s="109"/>
      <c r="C187" s="166"/>
      <c r="D187" s="168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6.5" thickTop="1" thickBot="1" x14ac:dyDescent="0.3">
      <c r="A188" s="114" t="s">
        <v>18</v>
      </c>
      <c r="B188" s="117" t="s">
        <v>38</v>
      </c>
      <c r="C188" s="120" t="s">
        <v>119</v>
      </c>
      <c r="D188" s="123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6.5" thickTop="1" thickBot="1" x14ac:dyDescent="0.3">
      <c r="A189" s="115"/>
      <c r="B189" s="118"/>
      <c r="C189" s="121"/>
      <c r="D189" s="124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30" thickTop="1" thickBot="1" x14ac:dyDescent="0.3">
      <c r="A190" s="115"/>
      <c r="B190" s="118"/>
      <c r="C190" s="121"/>
      <c r="D190" s="12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30" thickTop="1" thickBot="1" x14ac:dyDescent="0.3">
      <c r="A191" s="115"/>
      <c r="B191" s="118"/>
      <c r="C191" s="121"/>
      <c r="D191" s="12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30" thickTop="1" thickBot="1" x14ac:dyDescent="0.3">
      <c r="A192" s="115"/>
      <c r="B192" s="118"/>
      <c r="C192" s="121"/>
      <c r="D192" s="12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30" thickTop="1" thickBot="1" x14ac:dyDescent="0.3">
      <c r="A193" s="129"/>
      <c r="B193" s="128"/>
      <c r="C193" s="148"/>
      <c r="D193" s="126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6.5" thickTop="1" thickBot="1" x14ac:dyDescent="0.3">
      <c r="A194" s="104" t="s">
        <v>71</v>
      </c>
      <c r="B194" s="107" t="s">
        <v>38</v>
      </c>
      <c r="C194" s="98" t="s">
        <v>119</v>
      </c>
      <c r="D194" s="144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6.5" thickTop="1" thickBot="1" x14ac:dyDescent="0.3">
      <c r="A195" s="105"/>
      <c r="B195" s="108"/>
      <c r="C195" s="99"/>
      <c r="D195" s="145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6.5" thickTop="1" thickBot="1" x14ac:dyDescent="0.3">
      <c r="A196" s="105"/>
      <c r="B196" s="108"/>
      <c r="C196" s="99"/>
      <c r="D196" s="145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31.5" thickTop="1" thickBot="1" x14ac:dyDescent="0.3">
      <c r="A197" s="105"/>
      <c r="B197" s="108"/>
      <c r="C197" s="99"/>
      <c r="D197" s="145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6.5" thickTop="1" thickBot="1" x14ac:dyDescent="0.3">
      <c r="A198" s="105"/>
      <c r="B198" s="108"/>
      <c r="C198" s="99"/>
      <c r="D198" s="145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31.5" thickTop="1" thickBot="1" x14ac:dyDescent="0.3">
      <c r="A199" s="167"/>
      <c r="B199" s="173"/>
      <c r="C199" s="162"/>
      <c r="D199" s="17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6.5" thickTop="1" thickBot="1" x14ac:dyDescent="0.3">
      <c r="A200" s="104" t="s">
        <v>91</v>
      </c>
      <c r="B200" s="107" t="s">
        <v>72</v>
      </c>
      <c r="C200" s="134" t="s">
        <v>103</v>
      </c>
      <c r="D200" s="144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6.5" thickTop="1" thickBot="1" x14ac:dyDescent="0.3">
      <c r="A201" s="105"/>
      <c r="B201" s="108"/>
      <c r="C201" s="135"/>
      <c r="D201" s="145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6.5" thickTop="1" thickBot="1" x14ac:dyDescent="0.3">
      <c r="A202" s="105"/>
      <c r="B202" s="108"/>
      <c r="C202" s="135"/>
      <c r="D202" s="145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31.5" thickTop="1" thickBot="1" x14ac:dyDescent="0.3">
      <c r="A203" s="105"/>
      <c r="B203" s="108"/>
      <c r="C203" s="135"/>
      <c r="D203" s="145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6.5" thickTop="1" thickBot="1" x14ac:dyDescent="0.3">
      <c r="A204" s="105"/>
      <c r="B204" s="108"/>
      <c r="C204" s="135"/>
      <c r="D204" s="145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31.5" thickTop="1" thickBot="1" x14ac:dyDescent="0.3">
      <c r="A205" s="106"/>
      <c r="B205" s="109"/>
      <c r="C205" s="166"/>
      <c r="D205" s="168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6.5" thickTop="1" thickBot="1" x14ac:dyDescent="0.3">
      <c r="A206" s="114">
        <v>7</v>
      </c>
      <c r="B206" s="117" t="s">
        <v>77</v>
      </c>
      <c r="C206" s="120">
        <v>2022</v>
      </c>
      <c r="D206" s="12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6.5" thickTop="1" thickBot="1" x14ac:dyDescent="0.3">
      <c r="A207" s="115"/>
      <c r="B207" s="118"/>
      <c r="C207" s="121"/>
      <c r="D207" s="12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30" thickTop="1" thickBot="1" x14ac:dyDescent="0.3">
      <c r="A208" s="115"/>
      <c r="B208" s="118"/>
      <c r="C208" s="121"/>
      <c r="D208" s="12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30" thickTop="1" thickBot="1" x14ac:dyDescent="0.3">
      <c r="A209" s="115"/>
      <c r="B209" s="118"/>
      <c r="C209" s="121"/>
      <c r="D209" s="12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30" thickTop="1" thickBot="1" x14ac:dyDescent="0.3">
      <c r="A210" s="115"/>
      <c r="B210" s="118"/>
      <c r="C210" s="121"/>
      <c r="D210" s="12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30" thickTop="1" thickBot="1" x14ac:dyDescent="0.3">
      <c r="A211" s="116"/>
      <c r="B211" s="119"/>
      <c r="C211" s="122"/>
      <c r="D211" s="12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6.5" thickTop="1" thickBot="1" x14ac:dyDescent="0.3">
      <c r="A212" s="114" t="s">
        <v>83</v>
      </c>
      <c r="B212" s="117" t="s">
        <v>48</v>
      </c>
      <c r="C212" s="130">
        <v>2025</v>
      </c>
      <c r="D212" s="12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6.5" thickTop="1" thickBot="1" x14ac:dyDescent="0.3">
      <c r="A213" s="115"/>
      <c r="B213" s="118"/>
      <c r="C213" s="131"/>
      <c r="D213" s="12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30" thickTop="1" thickBot="1" x14ac:dyDescent="0.3">
      <c r="A214" s="115"/>
      <c r="B214" s="118"/>
      <c r="C214" s="131"/>
      <c r="D214" s="12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30" thickTop="1" thickBot="1" x14ac:dyDescent="0.3">
      <c r="A215" s="115"/>
      <c r="B215" s="118"/>
      <c r="C215" s="131"/>
      <c r="D215" s="12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30" thickTop="1" thickBot="1" x14ac:dyDescent="0.3">
      <c r="A216" s="115"/>
      <c r="B216" s="118"/>
      <c r="C216" s="131"/>
      <c r="D216" s="12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30" thickTop="1" thickBot="1" x14ac:dyDescent="0.3">
      <c r="A217" s="129"/>
      <c r="B217" s="128"/>
      <c r="C217" s="132"/>
      <c r="D217" s="126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6.5" thickTop="1" thickBot="1" x14ac:dyDescent="0.3">
      <c r="A218" s="155" t="s">
        <v>84</v>
      </c>
      <c r="B218" s="157" t="s">
        <v>47</v>
      </c>
      <c r="C218" s="134"/>
      <c r="D218" s="137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6.5" thickTop="1" thickBot="1" x14ac:dyDescent="0.3">
      <c r="A219" s="156"/>
      <c r="B219" s="158"/>
      <c r="C219" s="135"/>
      <c r="D219" s="138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31.5" thickTop="1" thickBot="1" x14ac:dyDescent="0.3">
      <c r="A220" s="156"/>
      <c r="B220" s="158"/>
      <c r="C220" s="135"/>
      <c r="D220" s="138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31.5" thickTop="1" thickBot="1" x14ac:dyDescent="0.3">
      <c r="A221" s="156"/>
      <c r="B221" s="158"/>
      <c r="C221" s="135"/>
      <c r="D221" s="138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6.5" thickTop="1" thickBot="1" x14ac:dyDescent="0.3">
      <c r="A222" s="156"/>
      <c r="B222" s="158"/>
      <c r="C222" s="135"/>
      <c r="D222" s="138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31.5" thickTop="1" thickBot="1" x14ac:dyDescent="0.3">
      <c r="A223" s="156"/>
      <c r="B223" s="158"/>
      <c r="C223" s="136"/>
      <c r="D223" s="138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6.5" thickTop="1" thickBot="1" x14ac:dyDescent="0.3">
      <c r="A224" s="154" t="s">
        <v>85</v>
      </c>
      <c r="B224" s="110" t="s">
        <v>42</v>
      </c>
      <c r="C224" s="111"/>
      <c r="D224" s="171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31.5" thickTop="1" thickBot="1" x14ac:dyDescent="0.3">
      <c r="A225" s="154"/>
      <c r="B225" s="110"/>
      <c r="C225" s="112"/>
      <c r="D225" s="171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31.5" thickTop="1" thickBot="1" x14ac:dyDescent="0.3">
      <c r="A226" s="154"/>
      <c r="B226" s="110"/>
      <c r="C226" s="112"/>
      <c r="D226" s="171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31.5" thickTop="1" thickBot="1" x14ac:dyDescent="0.3">
      <c r="A227" s="154"/>
      <c r="B227" s="110"/>
      <c r="C227" s="112"/>
      <c r="D227" s="171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31.5" thickTop="1" thickBot="1" x14ac:dyDescent="0.3">
      <c r="A228" s="154"/>
      <c r="B228" s="110"/>
      <c r="C228" s="112"/>
      <c r="D228" s="171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31.5" thickTop="1" thickBot="1" x14ac:dyDescent="0.3">
      <c r="A229" s="154"/>
      <c r="B229" s="110"/>
      <c r="C229" s="113"/>
      <c r="D229" s="171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6.5" thickTop="1" thickBot="1" x14ac:dyDescent="0.3">
      <c r="A230" s="101" t="s">
        <v>86</v>
      </c>
      <c r="B230" s="140" t="s">
        <v>43</v>
      </c>
      <c r="C230" s="111"/>
      <c r="D230" s="95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31.5" thickTop="1" thickBot="1" x14ac:dyDescent="0.3">
      <c r="A231" s="102"/>
      <c r="B231" s="141"/>
      <c r="C231" s="112"/>
      <c r="D231" s="96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31.5" thickTop="1" thickBot="1" x14ac:dyDescent="0.3">
      <c r="A232" s="102"/>
      <c r="B232" s="141"/>
      <c r="C232" s="112"/>
      <c r="D232" s="96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31.5" thickTop="1" thickBot="1" x14ac:dyDescent="0.3">
      <c r="A233" s="102"/>
      <c r="B233" s="141"/>
      <c r="C233" s="112"/>
      <c r="D233" s="96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31.5" thickTop="1" thickBot="1" x14ac:dyDescent="0.3">
      <c r="A234" s="102"/>
      <c r="B234" s="141"/>
      <c r="C234" s="112"/>
      <c r="D234" s="96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31.5" thickTop="1" thickBot="1" x14ac:dyDescent="0.3">
      <c r="A235" s="139"/>
      <c r="B235" s="142"/>
      <c r="C235" s="113"/>
      <c r="D235" s="143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6.5" thickTop="1" thickBot="1" x14ac:dyDescent="0.3">
      <c r="A236" s="101" t="s">
        <v>87</v>
      </c>
      <c r="B236" s="140" t="s">
        <v>44</v>
      </c>
      <c r="C236" s="151"/>
      <c r="D236" s="95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31.5" thickTop="1" thickBot="1" x14ac:dyDescent="0.3">
      <c r="A237" s="102"/>
      <c r="B237" s="141"/>
      <c r="C237" s="152"/>
      <c r="D237" s="96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31.5" thickTop="1" thickBot="1" x14ac:dyDescent="0.3">
      <c r="A238" s="102"/>
      <c r="B238" s="141"/>
      <c r="C238" s="152"/>
      <c r="D238" s="96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31.5" thickTop="1" thickBot="1" x14ac:dyDescent="0.3">
      <c r="A239" s="102"/>
      <c r="B239" s="141"/>
      <c r="C239" s="152"/>
      <c r="D239" s="96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31.5" thickTop="1" thickBot="1" x14ac:dyDescent="0.3">
      <c r="A240" s="102"/>
      <c r="B240" s="141"/>
      <c r="C240" s="152"/>
      <c r="D240" s="96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31.5" thickTop="1" thickBot="1" x14ac:dyDescent="0.3">
      <c r="A241" s="149"/>
      <c r="B241" s="150"/>
      <c r="C241" s="153"/>
      <c r="D241" s="13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6.5" thickTop="1" thickBot="1" x14ac:dyDescent="0.3">
      <c r="A242" s="104" t="s">
        <v>88</v>
      </c>
      <c r="B242" s="107" t="s">
        <v>66</v>
      </c>
      <c r="C242" s="98"/>
      <c r="D242" s="144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6.5" thickTop="1" thickBot="1" x14ac:dyDescent="0.3">
      <c r="A243" s="105"/>
      <c r="B243" s="108"/>
      <c r="C243" s="99"/>
      <c r="D243" s="145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31.5" thickTop="1" thickBot="1" x14ac:dyDescent="0.3">
      <c r="A244" s="105"/>
      <c r="B244" s="108"/>
      <c r="C244" s="99"/>
      <c r="D244" s="145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31.5" thickTop="1" thickBot="1" x14ac:dyDescent="0.3">
      <c r="A245" s="105"/>
      <c r="B245" s="108"/>
      <c r="C245" s="99"/>
      <c r="D245" s="145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6.5" thickTop="1" thickBot="1" x14ac:dyDescent="0.3">
      <c r="A246" s="105"/>
      <c r="B246" s="108"/>
      <c r="C246" s="99"/>
      <c r="D246" s="145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50000000000003" customHeight="1" thickTop="1" thickBot="1" x14ac:dyDescent="0.3">
      <c r="A247" s="127"/>
      <c r="B247" s="147"/>
      <c r="C247" s="100"/>
      <c r="D247" s="14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6.5" thickTop="1" thickBot="1" x14ac:dyDescent="0.3">
      <c r="A248" s="101" t="s">
        <v>89</v>
      </c>
      <c r="B248" s="140" t="s">
        <v>40</v>
      </c>
      <c r="C248" s="111"/>
      <c r="D248" s="95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31.5" thickTop="1" thickBot="1" x14ac:dyDescent="0.3">
      <c r="A249" s="102"/>
      <c r="B249" s="141"/>
      <c r="C249" s="112"/>
      <c r="D249" s="96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31.5" thickTop="1" thickBot="1" x14ac:dyDescent="0.3">
      <c r="A250" s="102"/>
      <c r="B250" s="141"/>
      <c r="C250" s="112"/>
      <c r="D250" s="96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31.5" thickTop="1" thickBot="1" x14ac:dyDescent="0.3">
      <c r="A251" s="102"/>
      <c r="B251" s="141"/>
      <c r="C251" s="112"/>
      <c r="D251" s="96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31.5" thickTop="1" thickBot="1" x14ac:dyDescent="0.3">
      <c r="A252" s="102"/>
      <c r="B252" s="141"/>
      <c r="C252" s="112"/>
      <c r="D252" s="96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31.5" thickTop="1" thickBot="1" x14ac:dyDescent="0.3">
      <c r="A253" s="139"/>
      <c r="B253" s="142"/>
      <c r="C253" s="113"/>
      <c r="D253" s="143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6.5" thickTop="1" thickBot="1" x14ac:dyDescent="0.3">
      <c r="A254" s="101" t="s">
        <v>90</v>
      </c>
      <c r="B254" s="140" t="s">
        <v>41</v>
      </c>
      <c r="C254" s="111"/>
      <c r="D254" s="95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31.5" thickTop="1" thickBot="1" x14ac:dyDescent="0.3">
      <c r="A255" s="102"/>
      <c r="B255" s="141"/>
      <c r="C255" s="112"/>
      <c r="D255" s="96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31.5" thickTop="1" thickBot="1" x14ac:dyDescent="0.3">
      <c r="A256" s="102"/>
      <c r="B256" s="141"/>
      <c r="C256" s="112"/>
      <c r="D256" s="96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31.5" thickTop="1" thickBot="1" x14ac:dyDescent="0.3">
      <c r="A257" s="102"/>
      <c r="B257" s="141"/>
      <c r="C257" s="112"/>
      <c r="D257" s="96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31.5" thickTop="1" thickBot="1" x14ac:dyDescent="0.3">
      <c r="A258" s="102"/>
      <c r="B258" s="141"/>
      <c r="C258" s="112"/>
      <c r="D258" s="96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31.5" thickTop="1" thickBot="1" x14ac:dyDescent="0.3">
      <c r="A259" s="149"/>
      <c r="B259" s="150"/>
      <c r="C259" s="172"/>
      <c r="D259" s="13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6.5" thickTop="1" thickBot="1" x14ac:dyDescent="0.3">
      <c r="A260" s="114" t="s">
        <v>117</v>
      </c>
      <c r="B260" s="117" t="s">
        <v>118</v>
      </c>
      <c r="C260" s="120">
        <v>2025</v>
      </c>
      <c r="D260" s="12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6.5" thickTop="1" thickBot="1" x14ac:dyDescent="0.3">
      <c r="A261" s="115"/>
      <c r="B261" s="118"/>
      <c r="C261" s="121"/>
      <c r="D261" s="12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30" thickTop="1" thickBot="1" x14ac:dyDescent="0.3">
      <c r="A262" s="115"/>
      <c r="B262" s="118"/>
      <c r="C262" s="121"/>
      <c r="D262" s="12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30" thickTop="1" thickBot="1" x14ac:dyDescent="0.3">
      <c r="A263" s="115"/>
      <c r="B263" s="118"/>
      <c r="C263" s="121"/>
      <c r="D263" s="12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30" thickTop="1" thickBot="1" x14ac:dyDescent="0.3">
      <c r="A264" s="115"/>
      <c r="B264" s="118"/>
      <c r="C264" s="121"/>
      <c r="D264" s="12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30" thickTop="1" thickBot="1" x14ac:dyDescent="0.3">
      <c r="A265" s="129"/>
      <c r="B265" s="128"/>
      <c r="C265" s="148"/>
      <c r="D265" s="126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.75" thickTop="1" x14ac:dyDescent="0.25">
      <c r="A266" s="114" t="s">
        <v>128</v>
      </c>
      <c r="B266" s="117" t="s">
        <v>129</v>
      </c>
      <c r="C266" s="120"/>
      <c r="D266" s="12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25">
      <c r="A267" s="115"/>
      <c r="B267" s="118"/>
      <c r="C267" s="121"/>
      <c r="D267" s="12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8.5" x14ac:dyDescent="0.25">
      <c r="A268" s="115"/>
      <c r="B268" s="118"/>
      <c r="C268" s="121"/>
      <c r="D268" s="12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8.5" x14ac:dyDescent="0.25">
      <c r="A269" s="115"/>
      <c r="B269" s="118"/>
      <c r="C269" s="121"/>
      <c r="D269" s="12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8.5" x14ac:dyDescent="0.25">
      <c r="A270" s="115"/>
      <c r="B270" s="118"/>
      <c r="C270" s="121"/>
      <c r="D270" s="12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9.25" thickBot="1" x14ac:dyDescent="0.3">
      <c r="A271" s="129"/>
      <c r="B271" s="128"/>
      <c r="C271" s="148"/>
      <c r="D271" s="126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6.5" thickTop="1" thickBot="1" x14ac:dyDescent="0.3">
      <c r="A272" s="104" t="s">
        <v>75</v>
      </c>
      <c r="B272" s="107" t="s">
        <v>99</v>
      </c>
      <c r="C272" s="98"/>
      <c r="D272" s="144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6.5" thickTop="1" thickBot="1" x14ac:dyDescent="0.3">
      <c r="A273" s="105"/>
      <c r="B273" s="108"/>
      <c r="C273" s="99"/>
      <c r="D273" s="145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31.5" thickTop="1" thickBot="1" x14ac:dyDescent="0.3">
      <c r="A274" s="105"/>
      <c r="B274" s="108"/>
      <c r="C274" s="99"/>
      <c r="D274" s="145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31.5" thickTop="1" thickBot="1" x14ac:dyDescent="0.3">
      <c r="A275" s="105"/>
      <c r="B275" s="108"/>
      <c r="C275" s="99"/>
      <c r="D275" s="145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6.5" thickTop="1" thickBot="1" x14ac:dyDescent="0.3">
      <c r="A276" s="105"/>
      <c r="B276" s="108"/>
      <c r="C276" s="99"/>
      <c r="D276" s="145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31.5" thickTop="1" thickBot="1" x14ac:dyDescent="0.3">
      <c r="A277" s="127"/>
      <c r="B277" s="147"/>
      <c r="C277" s="100"/>
      <c r="D277" s="14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6.5" thickTop="1" thickBot="1" x14ac:dyDescent="0.3">
      <c r="A278" s="101" t="s">
        <v>76</v>
      </c>
      <c r="B278" s="140" t="s">
        <v>100</v>
      </c>
      <c r="C278" s="151"/>
      <c r="D278" s="95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31.5" thickTop="1" thickBot="1" x14ac:dyDescent="0.3">
      <c r="A279" s="102"/>
      <c r="B279" s="141"/>
      <c r="C279" s="152"/>
      <c r="D279" s="96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31.5" thickTop="1" thickBot="1" x14ac:dyDescent="0.3">
      <c r="A280" s="102"/>
      <c r="B280" s="141"/>
      <c r="C280" s="152"/>
      <c r="D280" s="96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31.5" thickTop="1" thickBot="1" x14ac:dyDescent="0.3">
      <c r="A281" s="102"/>
      <c r="B281" s="141"/>
      <c r="C281" s="152"/>
      <c r="D281" s="96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31.5" thickTop="1" thickBot="1" x14ac:dyDescent="0.3">
      <c r="A282" s="102"/>
      <c r="B282" s="141"/>
      <c r="C282" s="152"/>
      <c r="D282" s="96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31.5" thickTop="1" thickBot="1" x14ac:dyDescent="0.3">
      <c r="A283" s="103"/>
      <c r="B283" s="164"/>
      <c r="C283" s="165"/>
      <c r="D283" s="97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6.5" thickTop="1" thickBot="1" x14ac:dyDescent="0.3">
      <c r="A284" s="114"/>
      <c r="B284" s="117" t="s">
        <v>46</v>
      </c>
      <c r="C284" s="120" t="s">
        <v>119</v>
      </c>
      <c r="D284" s="123"/>
      <c r="E284" s="14" t="s">
        <v>1</v>
      </c>
      <c r="F284" s="15">
        <f>SUM(G284:M284)</f>
        <v>6119867.0104800006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>SUM(K212,K206,K188,K176,K158,K152,K50,K8)</f>
        <v>891117.71030000015</v>
      </c>
      <c r="L284" s="70">
        <f t="shared" ref="K284:L284" si="212">SUM(L212,L206,L188,L176,L158,L152,L50,L8)</f>
        <v>783261.92197999998</v>
      </c>
      <c r="M284" s="92">
        <f t="shared" ref="M284" si="213">SUM(M260,M212,M206,M188,M176,M158,M152,M50,M8)</f>
        <v>611211.32019999996</v>
      </c>
    </row>
    <row r="285" spans="1:13" ht="16.5" thickTop="1" thickBot="1" x14ac:dyDescent="0.3">
      <c r="A285" s="115"/>
      <c r="B285" s="118"/>
      <c r="C285" s="121"/>
      <c r="D285" s="124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>SUM(M261,M213,M207,M189,M177,M159,M153,M51,M9)</f>
        <v>20780.016</v>
      </c>
    </row>
    <row r="286" spans="1:13" ht="30" thickTop="1" thickBot="1" x14ac:dyDescent="0.3">
      <c r="A286" s="115"/>
      <c r="B286" s="118"/>
      <c r="C286" s="121"/>
      <c r="D286" s="12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6">SUM(M262,M214,M208,M190,M178,M160,M154,M52,M10)</f>
        <v>0</v>
      </c>
    </row>
    <row r="287" spans="1:13" ht="30" thickTop="1" thickBot="1" x14ac:dyDescent="0.3">
      <c r="A287" s="115"/>
      <c r="B287" s="118"/>
      <c r="C287" s="121"/>
      <c r="D287" s="124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>SUM(I263,I215,I209,I191,I179,I161,I155,I53,I11)</f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7">SUM(M263,M215,M209,M191,M179,M161,M155,M53,M11)</f>
        <v>1871.4680000000001</v>
      </c>
    </row>
    <row r="288" spans="1:13" ht="27.6" customHeight="1" thickTop="1" thickBot="1" x14ac:dyDescent="0.3">
      <c r="A288" s="115"/>
      <c r="B288" s="118"/>
      <c r="C288" s="121"/>
      <c r="D288" s="124"/>
      <c r="E288" s="18" t="s">
        <v>4</v>
      </c>
      <c r="F288" s="15">
        <f t="shared" si="197"/>
        <v>5472726.8033599993</v>
      </c>
      <c r="G288" s="19">
        <f t="shared" ref="G288:I288" si="218">SUM(G216,G210,G192,G180,G162,G156,G54,G12)</f>
        <v>765231.09595999995</v>
      </c>
      <c r="H288" s="19">
        <f t="shared" si="218"/>
        <v>656861.01146000007</v>
      </c>
      <c r="I288" s="19">
        <f t="shared" si="218"/>
        <v>883814.36042000004</v>
      </c>
      <c r="J288" s="19">
        <f>SUM(J216,J210,J192,J180,J162,J156,J54,J12)</f>
        <v>969451.33294999995</v>
      </c>
      <c r="K288" s="19">
        <f t="shared" ref="K288:M288" si="219">SUM(K216,K210,K192,K180,K162,K156,K54,K12)</f>
        <v>853062.13638999988</v>
      </c>
      <c r="L288" s="19">
        <f t="shared" si="219"/>
        <v>755747.02997999999</v>
      </c>
      <c r="M288" s="19">
        <f t="shared" si="219"/>
        <v>588559.83620000002</v>
      </c>
    </row>
    <row r="289" spans="1:13" ht="30" thickTop="1" thickBot="1" x14ac:dyDescent="0.3">
      <c r="A289" s="116"/>
      <c r="B289" s="119"/>
      <c r="C289" s="122"/>
      <c r="D289" s="12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.75" thickTop="1" x14ac:dyDescent="0.25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2026-07-22T11:07:02Z</dcterms:modified>
</cp:coreProperties>
</file>